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13_ncr:1_{39B566ED-15D2-4805-A467-47AD22F13E77}" xr6:coauthVersionLast="47" xr6:coauthVersionMax="47" xr10:uidLastSave="{00000000-0000-0000-0000-000000000000}"/>
  <bookViews>
    <workbookView xWindow="-120" yWindow="-120" windowWidth="38640" windowHeight="21120" firstSheet="1" activeTab="11" xr2:uid="{2E7A7A4A-442F-49ED-A759-B74EA20499DB}"/>
  </bookViews>
  <sheets>
    <sheet name="siječanj 2024.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6" r:id="rId6"/>
    <sheet name="srpanj 2024." sheetId="7" r:id="rId7"/>
    <sheet name="kolovoz 2024." sheetId="8" r:id="rId8"/>
    <sheet name="rujan 2024." sheetId="9" r:id="rId9"/>
    <sheet name="listopad 2024." sheetId="10" r:id="rId10"/>
    <sheet name="studeni 2024." sheetId="11" r:id="rId11"/>
    <sheet name="prosinac 2024.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2" l="1"/>
  <c r="B16" i="12"/>
  <c r="B11" i="12"/>
  <c r="B13" i="11"/>
  <c r="B11" i="11"/>
  <c r="B20" i="11" s="1"/>
  <c r="B17" i="10"/>
  <c r="B15" i="10"/>
  <c r="B13" i="10"/>
  <c r="B11" i="10"/>
  <c r="B19" i="9"/>
  <c r="B16" i="9"/>
  <c r="B11" i="9"/>
  <c r="B17" i="8"/>
  <c r="B16" i="7"/>
  <c r="B11" i="7"/>
  <c r="B20" i="6"/>
  <c r="B20" i="5"/>
  <c r="B11" i="4"/>
  <c r="B20" i="4" s="1"/>
  <c r="B22" i="3"/>
  <c r="B19" i="2"/>
  <c r="B22" i="1"/>
  <c r="B23" i="12" l="1"/>
  <c r="B20" i="10"/>
  <c r="B19" i="7"/>
</calcChain>
</file>

<file path=xl/sharedStrings.xml><?xml version="1.0" encoding="utf-8"?>
<sst xmlns="http://schemas.openxmlformats.org/spreadsheetml/2006/main" count="355" uniqueCount="59">
  <si>
    <t>Informacija o trošenju sredstava za siječanj 2024.</t>
  </si>
  <si>
    <t>R.br.</t>
  </si>
  <si>
    <t>Iznos isplate</t>
  </si>
  <si>
    <t>Vrsta rashoda/izdatka</t>
  </si>
  <si>
    <t>1.</t>
  </si>
  <si>
    <t>3111 - Plaće za redovan rad</t>
  </si>
  <si>
    <t>2.</t>
  </si>
  <si>
    <t>3113 - Plaće za prekovremeni rad</t>
  </si>
  <si>
    <t>3.</t>
  </si>
  <si>
    <t>3114 - Plaće za posebne uvjete rada</t>
  </si>
  <si>
    <t>4.</t>
  </si>
  <si>
    <t>3121 - Ostali rashodi za zaposlene</t>
  </si>
  <si>
    <t>5.</t>
  </si>
  <si>
    <t>6.</t>
  </si>
  <si>
    <t>3132 - Doprinosi za obvezno zdravstveno osiguranje</t>
  </si>
  <si>
    <t>7.</t>
  </si>
  <si>
    <t>3212 - Naknade za prijevoz, za rad na terenu i odvojeni život</t>
  </si>
  <si>
    <t>8.</t>
  </si>
  <si>
    <t>3237 - Intelektualne i osobne usluge (bruto iznos)</t>
  </si>
  <si>
    <t>9.</t>
  </si>
  <si>
    <t>3291 - Naknade za rad predstavničkih i izvršnih tijela, povjerenstava i slično</t>
  </si>
  <si>
    <t>10.</t>
  </si>
  <si>
    <t>3295 - Pristojbe i naknade</t>
  </si>
  <si>
    <t>11.</t>
  </si>
  <si>
    <t>Naziv isplatitelja: MINISTARSTVO RADA, MIROVINSKOGA SUSTAVA, OBITELJI I SOCIJALENE POLITIKE</t>
  </si>
  <si>
    <t>3211 - Službana putovanja</t>
  </si>
  <si>
    <t>3224 - Materijal i dijelovi za tekuće i investicijsko održavanje</t>
  </si>
  <si>
    <t>3231 - Usluge telefona, pošte i prijevoza</t>
  </si>
  <si>
    <t>3235 - Zakupnine i najamnine</t>
  </si>
  <si>
    <t>3241 - Naknade troškova osobama izvan radnog odnosa</t>
  </si>
  <si>
    <t>3293 - Reprezentacija</t>
  </si>
  <si>
    <t>12.</t>
  </si>
  <si>
    <t>13.</t>
  </si>
  <si>
    <t>14.</t>
  </si>
  <si>
    <t>15.</t>
  </si>
  <si>
    <t>3221 - Uredski materijal i ostali materijalni rashodi</t>
  </si>
  <si>
    <t>3239 - Ostale usluge</t>
  </si>
  <si>
    <t>3223 - Energija</t>
  </si>
  <si>
    <t>3299 - Ostali nespomenuti rashodi poslovanja</t>
  </si>
  <si>
    <t>3214 - Ostale naknade troškova zaposlenima</t>
  </si>
  <si>
    <t>3241 - Naknada troškova osobama izvan radnog odnosa</t>
  </si>
  <si>
    <t>Informacija o trošenju sredstava za veljaču 2024.</t>
  </si>
  <si>
    <t>Informacija o trošenju sredstava za ožujak 2024.</t>
  </si>
  <si>
    <t>Informacija o trošenju sredstava za travanj 2024.</t>
  </si>
  <si>
    <t>Informacija o trošenju sredstava za svibanj 2024.</t>
  </si>
  <si>
    <t>3236 - Zdravstvene i veterinarske usluge</t>
  </si>
  <si>
    <t>3721 - Ostale naknade građanima i kućanstvima u novcu</t>
  </si>
  <si>
    <t>Informacija o trošenju sredstava za lipanj 2024.</t>
  </si>
  <si>
    <t>Informacija o trošenju sredstava za srpanj 2024.</t>
  </si>
  <si>
    <t>Informacija o trošenju sredstava za kolovoz 2024.</t>
  </si>
  <si>
    <t>Informacija o trošenju sredstava za rujan 2024.</t>
  </si>
  <si>
    <t>Informacija o trošenju sredstava za listipad 2024.</t>
  </si>
  <si>
    <t>3213 - Stručno usavršavanje</t>
  </si>
  <si>
    <t>3233 - Energija</t>
  </si>
  <si>
    <t>Informacija o trošenju sredstava za studeni 2024.</t>
  </si>
  <si>
    <t>3232 - Usluge tekućeg i investicijskog održavanja</t>
  </si>
  <si>
    <t>3227 - Službena radna i zaštitna odjeća</t>
  </si>
  <si>
    <t>3811 - Tekuće donacije u novcu</t>
  </si>
  <si>
    <t>Informacija o trošenju sredstava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</si>
</sst>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ABEA-0033-496E-A8A9-DC5E4FCC127D}">
  <dimension ref="A2:C22"/>
  <sheetViews>
    <sheetView workbookViewId="0">
      <selection activeCell="F40" sqref="F40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0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964643.14</v>
      </c>
      <c r="C7" t="s">
        <v>5</v>
      </c>
    </row>
    <row r="8" spans="1:3" x14ac:dyDescent="0.25">
      <c r="A8" t="s">
        <v>6</v>
      </c>
      <c r="B8" s="1">
        <v>4984.08</v>
      </c>
      <c r="C8" t="s">
        <v>7</v>
      </c>
    </row>
    <row r="9" spans="1:3" x14ac:dyDescent="0.25">
      <c r="A9" t="s">
        <v>8</v>
      </c>
      <c r="B9" s="1">
        <v>3237.32</v>
      </c>
      <c r="C9" t="s">
        <v>9</v>
      </c>
    </row>
    <row r="10" spans="1:3" x14ac:dyDescent="0.25">
      <c r="A10" t="s">
        <v>10</v>
      </c>
      <c r="B10" s="1">
        <v>18979.75</v>
      </c>
      <c r="C10" t="s">
        <v>11</v>
      </c>
    </row>
    <row r="11" spans="1:3" x14ac:dyDescent="0.25">
      <c r="A11" t="s">
        <v>12</v>
      </c>
      <c r="B11" s="1">
        <v>152848.95999999999</v>
      </c>
      <c r="C11" t="s">
        <v>14</v>
      </c>
    </row>
    <row r="12" spans="1:3" x14ac:dyDescent="0.25">
      <c r="A12" t="s">
        <v>13</v>
      </c>
      <c r="B12" s="1">
        <v>3861.98</v>
      </c>
      <c r="C12" t="s">
        <v>25</v>
      </c>
    </row>
    <row r="13" spans="1:3" x14ac:dyDescent="0.25">
      <c r="A13" t="s">
        <v>15</v>
      </c>
      <c r="B13" s="1">
        <v>19652.63</v>
      </c>
      <c r="C13" t="s">
        <v>16</v>
      </c>
    </row>
    <row r="14" spans="1:3" x14ac:dyDescent="0.25">
      <c r="A14" t="s">
        <v>17</v>
      </c>
      <c r="B14" s="1">
        <v>53</v>
      </c>
      <c r="C14" t="s">
        <v>26</v>
      </c>
    </row>
    <row r="15" spans="1:3" x14ac:dyDescent="0.25">
      <c r="A15" t="s">
        <v>19</v>
      </c>
      <c r="B15" s="1">
        <v>40.4</v>
      </c>
      <c r="C15" t="s">
        <v>27</v>
      </c>
    </row>
    <row r="16" spans="1:3" x14ac:dyDescent="0.25">
      <c r="A16" t="s">
        <v>21</v>
      </c>
      <c r="B16" s="1">
        <v>3.5</v>
      </c>
      <c r="C16" t="s">
        <v>28</v>
      </c>
    </row>
    <row r="17" spans="1:3" x14ac:dyDescent="0.25">
      <c r="A17" t="s">
        <v>23</v>
      </c>
      <c r="B17" s="1">
        <v>7909.29</v>
      </c>
      <c r="C17" t="s">
        <v>18</v>
      </c>
    </row>
    <row r="18" spans="1:3" x14ac:dyDescent="0.25">
      <c r="A18" t="s">
        <v>31</v>
      </c>
      <c r="B18" s="1">
        <v>205.15</v>
      </c>
      <c r="C18" t="s">
        <v>29</v>
      </c>
    </row>
    <row r="19" spans="1:3" x14ac:dyDescent="0.25">
      <c r="A19" t="s">
        <v>32</v>
      </c>
      <c r="B19" s="1">
        <v>4836.43</v>
      </c>
      <c r="C19" t="s">
        <v>20</v>
      </c>
    </row>
    <row r="20" spans="1:3" x14ac:dyDescent="0.25">
      <c r="A20" t="s">
        <v>33</v>
      </c>
      <c r="B20" s="1">
        <v>103.68</v>
      </c>
      <c r="C20" t="s">
        <v>30</v>
      </c>
    </row>
    <row r="21" spans="1:3" x14ac:dyDescent="0.25">
      <c r="A21" t="s">
        <v>34</v>
      </c>
      <c r="B21" s="1">
        <v>1098.56</v>
      </c>
      <c r="C21" t="s">
        <v>22</v>
      </c>
    </row>
    <row r="22" spans="1:3" x14ac:dyDescent="0.25">
      <c r="B22" s="1">
        <f>SUM(B7:B21)</f>
        <v>1182457.8699999996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4237-E483-496F-AABF-22897B549518}">
  <dimension ref="A2:C20"/>
  <sheetViews>
    <sheetView workbookViewId="0">
      <selection activeCell="B8" sqref="B8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51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1111475.1499999999</v>
      </c>
      <c r="C7" t="s">
        <v>5</v>
      </c>
    </row>
    <row r="8" spans="1:3" x14ac:dyDescent="0.25">
      <c r="A8" t="s">
        <v>6</v>
      </c>
      <c r="B8" s="1">
        <v>3783.51</v>
      </c>
      <c r="C8" t="s">
        <v>7</v>
      </c>
    </row>
    <row r="9" spans="1:3" x14ac:dyDescent="0.25">
      <c r="A9" t="s">
        <v>8</v>
      </c>
      <c r="B9" s="1">
        <v>5398.28</v>
      </c>
      <c r="C9" t="s">
        <v>11</v>
      </c>
    </row>
    <row r="10" spans="1:3" x14ac:dyDescent="0.25">
      <c r="A10" t="s">
        <v>10</v>
      </c>
      <c r="B10" s="1">
        <v>176878.34</v>
      </c>
      <c r="C10" t="s">
        <v>14</v>
      </c>
    </row>
    <row r="11" spans="1:3" x14ac:dyDescent="0.25">
      <c r="A11" t="s">
        <v>12</v>
      </c>
      <c r="B11" s="1">
        <f>28373.88+2548.08</f>
        <v>30921.96</v>
      </c>
      <c r="C11" t="s">
        <v>25</v>
      </c>
    </row>
    <row r="12" spans="1:3" x14ac:dyDescent="0.25">
      <c r="A12" t="s">
        <v>13</v>
      </c>
      <c r="B12" s="1">
        <v>18325.36</v>
      </c>
      <c r="C12" t="s">
        <v>16</v>
      </c>
    </row>
    <row r="13" spans="1:3" x14ac:dyDescent="0.25">
      <c r="B13" s="1">
        <f>60+340</f>
        <v>400</v>
      </c>
      <c r="C13" t="s">
        <v>52</v>
      </c>
    </row>
    <row r="14" spans="1:3" x14ac:dyDescent="0.25">
      <c r="A14" t="s">
        <v>15</v>
      </c>
      <c r="B14" s="1">
        <v>5.8</v>
      </c>
      <c r="C14" t="s">
        <v>53</v>
      </c>
    </row>
    <row r="15" spans="1:3" x14ac:dyDescent="0.25">
      <c r="B15" s="1">
        <f>461.87+15.64</f>
        <v>477.51</v>
      </c>
      <c r="C15" t="s">
        <v>27</v>
      </c>
    </row>
    <row r="16" spans="1:3" x14ac:dyDescent="0.25">
      <c r="A16" t="s">
        <v>17</v>
      </c>
      <c r="B16" s="1">
        <v>6516.11</v>
      </c>
      <c r="C16" t="s">
        <v>18</v>
      </c>
    </row>
    <row r="17" spans="1:3" x14ac:dyDescent="0.25">
      <c r="A17" t="s">
        <v>21</v>
      </c>
      <c r="B17" s="1">
        <f>7764.4+3655.04</f>
        <v>11419.439999999999</v>
      </c>
      <c r="C17" t="s">
        <v>20</v>
      </c>
    </row>
    <row r="18" spans="1:3" x14ac:dyDescent="0.25">
      <c r="A18" t="s">
        <v>23</v>
      </c>
      <c r="B18" s="1">
        <v>1126.56</v>
      </c>
      <c r="C18" t="s">
        <v>22</v>
      </c>
    </row>
    <row r="19" spans="1:3" x14ac:dyDescent="0.25">
      <c r="B19" s="1"/>
    </row>
    <row r="20" spans="1:3" x14ac:dyDescent="0.25">
      <c r="B20" s="1">
        <f>SUM(B7:B18)</f>
        <v>1366728.0200000003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4576-4F61-4E31-87CD-7FC704D17A2D}">
  <dimension ref="A2:C20"/>
  <sheetViews>
    <sheetView workbookViewId="0">
      <selection activeCell="A7" sqref="A7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54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1124655.81</v>
      </c>
      <c r="C7" t="s">
        <v>5</v>
      </c>
    </row>
    <row r="8" spans="1:3" x14ac:dyDescent="0.25">
      <c r="A8" t="s">
        <v>6</v>
      </c>
      <c r="B8" s="1">
        <v>5409.72</v>
      </c>
      <c r="C8" t="s">
        <v>7</v>
      </c>
    </row>
    <row r="9" spans="1:3" x14ac:dyDescent="0.25">
      <c r="A9" t="s">
        <v>8</v>
      </c>
      <c r="B9" s="1">
        <v>4452.4399999999996</v>
      </c>
      <c r="C9" t="s">
        <v>11</v>
      </c>
    </row>
    <row r="10" spans="1:3" x14ac:dyDescent="0.25">
      <c r="A10" t="s">
        <v>10</v>
      </c>
      <c r="B10" s="1">
        <v>177037.63</v>
      </c>
      <c r="C10" t="s">
        <v>14</v>
      </c>
    </row>
    <row r="11" spans="1:3" x14ac:dyDescent="0.25">
      <c r="A11" t="s">
        <v>12</v>
      </c>
      <c r="B11" s="1">
        <f>15338.88+3545.82</f>
        <v>18884.7</v>
      </c>
      <c r="C11" t="s">
        <v>25</v>
      </c>
    </row>
    <row r="12" spans="1:3" x14ac:dyDescent="0.25">
      <c r="A12" t="s">
        <v>13</v>
      </c>
      <c r="B12" s="1">
        <v>19036.919999999998</v>
      </c>
      <c r="C12" t="s">
        <v>16</v>
      </c>
    </row>
    <row r="13" spans="1:3" x14ac:dyDescent="0.25">
      <c r="A13" t="s">
        <v>15</v>
      </c>
      <c r="B13" s="1">
        <f>24.17+34.36</f>
        <v>58.53</v>
      </c>
      <c r="C13" t="s">
        <v>27</v>
      </c>
    </row>
    <row r="14" spans="1:3" x14ac:dyDescent="0.25">
      <c r="A14" t="s">
        <v>17</v>
      </c>
      <c r="B14" s="1">
        <v>84.4</v>
      </c>
      <c r="C14" t="s">
        <v>55</v>
      </c>
    </row>
    <row r="15" spans="1:3" x14ac:dyDescent="0.25">
      <c r="A15" t="s">
        <v>19</v>
      </c>
      <c r="B15" s="1">
        <v>117</v>
      </c>
      <c r="C15" t="s">
        <v>45</v>
      </c>
    </row>
    <row r="16" spans="1:3" x14ac:dyDescent="0.25">
      <c r="A16" t="s">
        <v>21</v>
      </c>
      <c r="B16" s="1">
        <v>6516.11</v>
      </c>
      <c r="C16" t="s">
        <v>18</v>
      </c>
    </row>
    <row r="17" spans="1:3" x14ac:dyDescent="0.25">
      <c r="A17" t="s">
        <v>23</v>
      </c>
      <c r="B17" s="1">
        <v>15257.81</v>
      </c>
      <c r="C17" t="s">
        <v>20</v>
      </c>
    </row>
    <row r="18" spans="1:3" x14ac:dyDescent="0.25">
      <c r="A18" t="s">
        <v>31</v>
      </c>
      <c r="B18" s="1">
        <v>821.89</v>
      </c>
      <c r="C18" t="s">
        <v>22</v>
      </c>
    </row>
    <row r="19" spans="1:3" x14ac:dyDescent="0.25">
      <c r="B19" s="1"/>
    </row>
    <row r="20" spans="1:3" x14ac:dyDescent="0.25">
      <c r="B20" s="1">
        <f>SUM(B7:B18)</f>
        <v>1372332.96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1FB6-0F25-4C7A-B6FD-B92E318D6560}">
  <dimension ref="A2:C23"/>
  <sheetViews>
    <sheetView tabSelected="1" workbookViewId="0">
      <selection activeCell="S30" sqref="S30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58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1140683.31</v>
      </c>
      <c r="C7" t="s">
        <v>5</v>
      </c>
    </row>
    <row r="8" spans="1:3" x14ac:dyDescent="0.25">
      <c r="A8" t="s">
        <v>6</v>
      </c>
      <c r="B8" s="1">
        <v>5760.23</v>
      </c>
      <c r="C8" t="s">
        <v>7</v>
      </c>
    </row>
    <row r="9" spans="1:3" x14ac:dyDescent="0.25">
      <c r="A9" t="s">
        <v>8</v>
      </c>
      <c r="B9" s="1">
        <v>170907.15</v>
      </c>
      <c r="C9" t="s">
        <v>11</v>
      </c>
    </row>
    <row r="10" spans="1:3" x14ac:dyDescent="0.25">
      <c r="A10" t="s">
        <v>10</v>
      </c>
      <c r="B10" s="1">
        <v>181145.98</v>
      </c>
      <c r="C10" t="s">
        <v>14</v>
      </c>
    </row>
    <row r="11" spans="1:3" x14ac:dyDescent="0.25">
      <c r="A11" t="s">
        <v>12</v>
      </c>
      <c r="B11" s="1">
        <f>9671.27+746</f>
        <v>10417.27</v>
      </c>
      <c r="C11" t="s">
        <v>25</v>
      </c>
    </row>
    <row r="12" spans="1:3" x14ac:dyDescent="0.25">
      <c r="A12" t="s">
        <v>13</v>
      </c>
      <c r="B12" s="1">
        <v>19075.59</v>
      </c>
      <c r="C12" t="s">
        <v>16</v>
      </c>
    </row>
    <row r="13" spans="1:3" x14ac:dyDescent="0.25">
      <c r="A13" t="s">
        <v>15</v>
      </c>
      <c r="B13" s="1">
        <v>15</v>
      </c>
      <c r="C13" t="s">
        <v>39</v>
      </c>
    </row>
    <row r="14" spans="1:3" x14ac:dyDescent="0.25">
      <c r="A14" t="s">
        <v>17</v>
      </c>
      <c r="B14" s="1">
        <v>6.84</v>
      </c>
      <c r="C14" t="s">
        <v>35</v>
      </c>
    </row>
    <row r="15" spans="1:3" x14ac:dyDescent="0.25">
      <c r="A15" t="s">
        <v>19</v>
      </c>
      <c r="B15" s="1">
        <v>270</v>
      </c>
      <c r="C15" t="s">
        <v>56</v>
      </c>
    </row>
    <row r="16" spans="1:3" x14ac:dyDescent="0.25">
      <c r="A16" t="s">
        <v>21</v>
      </c>
      <c r="B16" s="1">
        <f>171.62+18.7</f>
        <v>190.32</v>
      </c>
      <c r="C16" t="s">
        <v>27</v>
      </c>
    </row>
    <row r="17" spans="1:3" x14ac:dyDescent="0.25">
      <c r="A17" t="s">
        <v>23</v>
      </c>
      <c r="B17" s="1">
        <v>5620.28</v>
      </c>
      <c r="C17" t="s">
        <v>18</v>
      </c>
    </row>
    <row r="18" spans="1:3" x14ac:dyDescent="0.25">
      <c r="A18" t="s">
        <v>31</v>
      </c>
      <c r="B18" s="1">
        <f>19656.61+4224.19</f>
        <v>23880.799999999999</v>
      </c>
      <c r="C18" t="s">
        <v>20</v>
      </c>
    </row>
    <row r="19" spans="1:3" x14ac:dyDescent="0.25">
      <c r="A19" t="s">
        <v>32</v>
      </c>
      <c r="B19" s="1">
        <v>118.56</v>
      </c>
      <c r="C19" t="s">
        <v>22</v>
      </c>
    </row>
    <row r="20" spans="1:3" x14ac:dyDescent="0.25">
      <c r="A20" t="s">
        <v>33</v>
      </c>
      <c r="B20" s="1">
        <v>217.85</v>
      </c>
      <c r="C20" s="1" t="s">
        <v>38</v>
      </c>
    </row>
    <row r="21" spans="1:3" x14ac:dyDescent="0.25">
      <c r="A21" t="s">
        <v>34</v>
      </c>
      <c r="B21" s="1">
        <v>6180.15</v>
      </c>
      <c r="C21" s="1" t="s">
        <v>57</v>
      </c>
    </row>
    <row r="22" spans="1:3" x14ac:dyDescent="0.25">
      <c r="B22" s="1"/>
      <c r="C22" s="1"/>
    </row>
    <row r="23" spans="1:3" x14ac:dyDescent="0.25">
      <c r="B23" s="1">
        <f>SUM(B7:B21)</f>
        <v>1564489.3300000003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5B48-97CD-41D7-8805-CBC997E68B71}">
  <dimension ref="A2:C19"/>
  <sheetViews>
    <sheetView workbookViewId="0">
      <selection activeCell="A2" sqref="A2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41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948530.48</v>
      </c>
      <c r="C7" t="s">
        <v>5</v>
      </c>
    </row>
    <row r="8" spans="1:3" x14ac:dyDescent="0.25">
      <c r="A8" t="s">
        <v>6</v>
      </c>
      <c r="B8" s="1">
        <v>5598.39</v>
      </c>
      <c r="C8" t="s">
        <v>7</v>
      </c>
    </row>
    <row r="9" spans="1:3" x14ac:dyDescent="0.25">
      <c r="A9" t="s">
        <v>8</v>
      </c>
      <c r="B9" s="1">
        <v>3287.75</v>
      </c>
      <c r="C9" t="s">
        <v>9</v>
      </c>
    </row>
    <row r="10" spans="1:3" x14ac:dyDescent="0.25">
      <c r="A10" t="s">
        <v>10</v>
      </c>
      <c r="B10" s="1">
        <v>4838.57</v>
      </c>
      <c r="C10" t="s">
        <v>11</v>
      </c>
    </row>
    <row r="11" spans="1:3" x14ac:dyDescent="0.25">
      <c r="A11" t="s">
        <v>12</v>
      </c>
      <c r="B11" s="1">
        <v>150350.82</v>
      </c>
      <c r="C11" t="s">
        <v>14</v>
      </c>
    </row>
    <row r="12" spans="1:3" x14ac:dyDescent="0.25">
      <c r="A12" t="s">
        <v>13</v>
      </c>
      <c r="B12" s="1">
        <v>12061.41</v>
      </c>
      <c r="C12" t="s">
        <v>25</v>
      </c>
    </row>
    <row r="13" spans="1:3" x14ac:dyDescent="0.25">
      <c r="A13" t="s">
        <v>15</v>
      </c>
      <c r="B13" s="1">
        <v>19808.78</v>
      </c>
      <c r="C13" t="s">
        <v>16</v>
      </c>
    </row>
    <row r="14" spans="1:3" x14ac:dyDescent="0.25">
      <c r="A14" t="s">
        <v>17</v>
      </c>
      <c r="B14" s="1">
        <v>49.6</v>
      </c>
      <c r="C14" t="s">
        <v>35</v>
      </c>
    </row>
    <row r="15" spans="1:3" x14ac:dyDescent="0.25">
      <c r="A15" t="s">
        <v>19</v>
      </c>
      <c r="B15" s="1">
        <v>7913.98</v>
      </c>
      <c r="C15" t="s">
        <v>18</v>
      </c>
    </row>
    <row r="16" spans="1:3" x14ac:dyDescent="0.25">
      <c r="A16" t="s">
        <v>21</v>
      </c>
      <c r="B16" s="1">
        <v>8.0500000000000007</v>
      </c>
      <c r="C16" t="s">
        <v>36</v>
      </c>
    </row>
    <row r="17" spans="1:3" x14ac:dyDescent="0.25">
      <c r="A17" t="s">
        <v>23</v>
      </c>
      <c r="B17" s="1">
        <v>9027.36</v>
      </c>
      <c r="C17" t="s">
        <v>20</v>
      </c>
    </row>
    <row r="18" spans="1:3" x14ac:dyDescent="0.25">
      <c r="A18" t="s">
        <v>31</v>
      </c>
      <c r="B18" s="1">
        <v>1294.56</v>
      </c>
      <c r="C18" t="s">
        <v>22</v>
      </c>
    </row>
    <row r="19" spans="1:3" x14ac:dyDescent="0.25">
      <c r="B19" s="1">
        <f>SUM(B7:B18)</f>
        <v>1162769.7500000002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5CC8-3F27-43E8-AC25-9D05FBBF3C1D}">
  <dimension ref="A2:C22"/>
  <sheetViews>
    <sheetView workbookViewId="0">
      <selection activeCell="L47" sqref="L47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42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954096.58</v>
      </c>
      <c r="C7" t="s">
        <v>5</v>
      </c>
    </row>
    <row r="8" spans="1:3" x14ac:dyDescent="0.25">
      <c r="A8" t="s">
        <v>6</v>
      </c>
      <c r="B8" s="1">
        <v>6151.63</v>
      </c>
      <c r="C8" t="s">
        <v>7</v>
      </c>
    </row>
    <row r="9" spans="1:3" x14ac:dyDescent="0.25">
      <c r="A9" t="s">
        <v>8</v>
      </c>
      <c r="B9" s="1">
        <v>3547.56</v>
      </c>
      <c r="C9" t="s">
        <v>9</v>
      </c>
    </row>
    <row r="10" spans="1:3" x14ac:dyDescent="0.25">
      <c r="A10" t="s">
        <v>10</v>
      </c>
      <c r="B10" s="1">
        <v>49164.76</v>
      </c>
      <c r="C10" t="s">
        <v>11</v>
      </c>
    </row>
    <row r="11" spans="1:3" x14ac:dyDescent="0.25">
      <c r="A11" t="s">
        <v>12</v>
      </c>
      <c r="B11" s="1">
        <v>151239.66</v>
      </c>
      <c r="C11" t="s">
        <v>14</v>
      </c>
    </row>
    <row r="12" spans="1:3" x14ac:dyDescent="0.25">
      <c r="A12" t="s">
        <v>13</v>
      </c>
      <c r="B12" s="1">
        <v>13154.62</v>
      </c>
      <c r="C12" t="s">
        <v>25</v>
      </c>
    </row>
    <row r="13" spans="1:3" x14ac:dyDescent="0.25">
      <c r="A13" t="s">
        <v>15</v>
      </c>
      <c r="B13" s="1">
        <v>19264.11</v>
      </c>
      <c r="C13" t="s">
        <v>16</v>
      </c>
    </row>
    <row r="14" spans="1:3" x14ac:dyDescent="0.25">
      <c r="A14" t="s">
        <v>17</v>
      </c>
      <c r="B14" s="1">
        <v>16.39</v>
      </c>
      <c r="C14" t="s">
        <v>37</v>
      </c>
    </row>
    <row r="15" spans="1:3" x14ac:dyDescent="0.25">
      <c r="A15" t="s">
        <v>19</v>
      </c>
      <c r="B15" s="1">
        <v>17.5</v>
      </c>
      <c r="C15" t="s">
        <v>26</v>
      </c>
    </row>
    <row r="16" spans="1:3" x14ac:dyDescent="0.25">
      <c r="A16" t="s">
        <v>21</v>
      </c>
      <c r="B16" s="1">
        <v>77.97</v>
      </c>
      <c r="C16" t="s">
        <v>27</v>
      </c>
    </row>
    <row r="17" spans="1:3" x14ac:dyDescent="0.25">
      <c r="A17" t="s">
        <v>23</v>
      </c>
      <c r="B17" s="1">
        <v>8809.81</v>
      </c>
      <c r="C17" t="s">
        <v>18</v>
      </c>
    </row>
    <row r="18" spans="1:3" x14ac:dyDescent="0.25">
      <c r="A18" t="s">
        <v>31</v>
      </c>
      <c r="B18" s="1">
        <v>8007.07</v>
      </c>
      <c r="C18" t="s">
        <v>20</v>
      </c>
    </row>
    <row r="19" spans="1:3" x14ac:dyDescent="0.25">
      <c r="A19" t="s">
        <v>32</v>
      </c>
      <c r="B19" s="1">
        <v>54.5</v>
      </c>
      <c r="C19" t="s">
        <v>30</v>
      </c>
    </row>
    <row r="20" spans="1:3" x14ac:dyDescent="0.25">
      <c r="A20" t="s">
        <v>33</v>
      </c>
      <c r="B20" s="1">
        <v>1126.56</v>
      </c>
      <c r="C20" t="s">
        <v>22</v>
      </c>
    </row>
    <row r="21" spans="1:3" x14ac:dyDescent="0.25">
      <c r="A21" t="s">
        <v>34</v>
      </c>
      <c r="B21" s="1">
        <v>73.48</v>
      </c>
      <c r="C21" t="s">
        <v>38</v>
      </c>
    </row>
    <row r="22" spans="1:3" x14ac:dyDescent="0.25">
      <c r="B22" s="1">
        <f>SUM(B7:B21)</f>
        <v>1214802.2000000002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B3F7-DE78-4C18-84B7-F2CD417460FD}">
  <dimension ref="A2:C20"/>
  <sheetViews>
    <sheetView workbookViewId="0">
      <selection activeCell="T48" sqref="T48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43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1141952.6599999999</v>
      </c>
      <c r="C7" t="s">
        <v>5</v>
      </c>
    </row>
    <row r="8" spans="1:3" x14ac:dyDescent="0.25">
      <c r="A8" t="s">
        <v>6</v>
      </c>
      <c r="B8" s="1">
        <v>2765.12</v>
      </c>
      <c r="C8" t="s">
        <v>7</v>
      </c>
    </row>
    <row r="9" spans="1:3" x14ac:dyDescent="0.25">
      <c r="A9" t="s">
        <v>8</v>
      </c>
      <c r="B9" s="1">
        <v>6169.77</v>
      </c>
      <c r="C9" t="s">
        <v>11</v>
      </c>
    </row>
    <row r="10" spans="1:3" x14ac:dyDescent="0.25">
      <c r="A10" t="s">
        <v>10</v>
      </c>
      <c r="B10" s="1">
        <v>178517.28</v>
      </c>
      <c r="C10" t="s">
        <v>14</v>
      </c>
    </row>
    <row r="11" spans="1:3" x14ac:dyDescent="0.25">
      <c r="A11" t="s">
        <v>12</v>
      </c>
      <c r="B11" s="1">
        <f>21988.39+3403.77</f>
        <v>25392.16</v>
      </c>
      <c r="C11" t="s">
        <v>25</v>
      </c>
    </row>
    <row r="12" spans="1:3" x14ac:dyDescent="0.25">
      <c r="A12" t="s">
        <v>13</v>
      </c>
      <c r="B12" s="1">
        <v>19274.75</v>
      </c>
      <c r="C12" t="s">
        <v>16</v>
      </c>
    </row>
    <row r="13" spans="1:3" x14ac:dyDescent="0.25">
      <c r="A13" t="s">
        <v>15</v>
      </c>
      <c r="B13" s="1">
        <v>51</v>
      </c>
      <c r="C13" t="s">
        <v>39</v>
      </c>
    </row>
    <row r="14" spans="1:3" x14ac:dyDescent="0.25">
      <c r="A14" t="s">
        <v>17</v>
      </c>
      <c r="B14" s="1">
        <v>155.91999999999999</v>
      </c>
      <c r="C14" t="s">
        <v>35</v>
      </c>
    </row>
    <row r="15" spans="1:3" x14ac:dyDescent="0.25">
      <c r="A15" t="s">
        <v>19</v>
      </c>
      <c r="B15" s="1">
        <v>311.69</v>
      </c>
      <c r="C15" t="s">
        <v>27</v>
      </c>
    </row>
    <row r="16" spans="1:3" x14ac:dyDescent="0.25">
      <c r="A16" t="s">
        <v>21</v>
      </c>
      <c r="B16" s="1">
        <v>8809.81</v>
      </c>
      <c r="C16" t="s">
        <v>18</v>
      </c>
    </row>
    <row r="17" spans="1:3" x14ac:dyDescent="0.25">
      <c r="A17" t="s">
        <v>23</v>
      </c>
      <c r="B17" s="1">
        <v>282.06</v>
      </c>
      <c r="C17" t="s">
        <v>40</v>
      </c>
    </row>
    <row r="18" spans="1:3" x14ac:dyDescent="0.25">
      <c r="A18" t="s">
        <v>31</v>
      </c>
      <c r="B18" s="1">
        <v>10065.4</v>
      </c>
      <c r="C18" t="s">
        <v>20</v>
      </c>
    </row>
    <row r="19" spans="1:3" x14ac:dyDescent="0.25">
      <c r="A19" t="s">
        <v>32</v>
      </c>
      <c r="B19" s="1">
        <v>958.56</v>
      </c>
      <c r="C19" t="s">
        <v>22</v>
      </c>
    </row>
    <row r="20" spans="1:3" x14ac:dyDescent="0.25">
      <c r="B20" s="1">
        <f>SUM(B7:B19)</f>
        <v>1394706.18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8DE6-4EE3-493E-A7A1-9F92F635BC6D}">
  <dimension ref="A2:C20"/>
  <sheetViews>
    <sheetView workbookViewId="0">
      <selection activeCell="A19" sqref="A19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44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1114624.8</v>
      </c>
      <c r="C7" t="s">
        <v>5</v>
      </c>
    </row>
    <row r="8" spans="1:3" x14ac:dyDescent="0.25">
      <c r="A8" t="s">
        <v>6</v>
      </c>
      <c r="B8" s="1">
        <v>5265.98</v>
      </c>
      <c r="C8" t="s">
        <v>7</v>
      </c>
    </row>
    <row r="9" spans="1:3" x14ac:dyDescent="0.25">
      <c r="A9" t="s">
        <v>8</v>
      </c>
      <c r="B9" s="1">
        <v>4387.2</v>
      </c>
      <c r="C9" t="s">
        <v>11</v>
      </c>
    </row>
    <row r="10" spans="1:3" x14ac:dyDescent="0.25">
      <c r="A10" t="s">
        <v>10</v>
      </c>
      <c r="B10" s="1">
        <v>177136.03</v>
      </c>
      <c r="C10" t="s">
        <v>14</v>
      </c>
    </row>
    <row r="11" spans="1:3" x14ac:dyDescent="0.25">
      <c r="A11" t="s">
        <v>12</v>
      </c>
      <c r="B11" s="1">
        <v>18471.330000000002</v>
      </c>
      <c r="C11" t="s">
        <v>25</v>
      </c>
    </row>
    <row r="12" spans="1:3" x14ac:dyDescent="0.25">
      <c r="A12" t="s">
        <v>13</v>
      </c>
      <c r="B12" s="1">
        <v>19219.32</v>
      </c>
      <c r="C12" t="s">
        <v>16</v>
      </c>
    </row>
    <row r="13" spans="1:3" x14ac:dyDescent="0.25">
      <c r="A13" t="s">
        <v>15</v>
      </c>
      <c r="B13" s="1">
        <v>163.27000000000001</v>
      </c>
      <c r="C13" t="s">
        <v>27</v>
      </c>
    </row>
    <row r="14" spans="1:3" x14ac:dyDescent="0.25">
      <c r="A14" t="s">
        <v>17</v>
      </c>
      <c r="B14" s="1">
        <v>60</v>
      </c>
      <c r="C14" t="s">
        <v>45</v>
      </c>
    </row>
    <row r="15" spans="1:3" x14ac:dyDescent="0.25">
      <c r="A15" t="s">
        <v>19</v>
      </c>
      <c r="B15" s="1">
        <v>8523.7099999999991</v>
      </c>
      <c r="C15" t="s">
        <v>18</v>
      </c>
    </row>
    <row r="16" spans="1:3" x14ac:dyDescent="0.25">
      <c r="A16" t="s">
        <v>21</v>
      </c>
      <c r="B16" s="1">
        <v>7546.91</v>
      </c>
      <c r="C16" t="s">
        <v>20</v>
      </c>
    </row>
    <row r="17" spans="1:3" x14ac:dyDescent="0.25">
      <c r="A17" t="s">
        <v>23</v>
      </c>
      <c r="B17" s="1">
        <v>958.56</v>
      </c>
      <c r="C17" t="s">
        <v>22</v>
      </c>
    </row>
    <row r="18" spans="1:3" x14ac:dyDescent="0.25">
      <c r="A18" t="s">
        <v>31</v>
      </c>
      <c r="B18" s="1">
        <v>3589.59</v>
      </c>
      <c r="C18" t="s">
        <v>46</v>
      </c>
    </row>
    <row r="19" spans="1:3" x14ac:dyDescent="0.25">
      <c r="B19" s="1"/>
    </row>
    <row r="20" spans="1:3" x14ac:dyDescent="0.25">
      <c r="B20" s="1">
        <f>SUM(B7:B18)</f>
        <v>1359946.7000000002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D450-19BE-41B4-87C3-74EEBDC9EAAB}">
  <dimension ref="A2:C20"/>
  <sheetViews>
    <sheetView workbookViewId="0">
      <selection activeCell="H23" sqref="H23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47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1120415.83</v>
      </c>
      <c r="C7" t="s">
        <v>5</v>
      </c>
    </row>
    <row r="8" spans="1:3" x14ac:dyDescent="0.25">
      <c r="A8" t="s">
        <v>6</v>
      </c>
      <c r="B8" s="1">
        <v>3388.87</v>
      </c>
      <c r="C8" t="s">
        <v>7</v>
      </c>
    </row>
    <row r="9" spans="1:3" x14ac:dyDescent="0.25">
      <c r="A9" t="s">
        <v>8</v>
      </c>
      <c r="B9" s="1">
        <v>131507.39000000001</v>
      </c>
      <c r="C9" t="s">
        <v>11</v>
      </c>
    </row>
    <row r="10" spans="1:3" x14ac:dyDescent="0.25">
      <c r="A10" t="s">
        <v>10</v>
      </c>
      <c r="B10" s="1">
        <v>176711.18</v>
      </c>
      <c r="C10" t="s">
        <v>14</v>
      </c>
    </row>
    <row r="11" spans="1:3" x14ac:dyDescent="0.25">
      <c r="A11" t="s">
        <v>12</v>
      </c>
      <c r="B11" s="1">
        <v>26112.42</v>
      </c>
      <c r="C11" t="s">
        <v>25</v>
      </c>
    </row>
    <row r="12" spans="1:3" x14ac:dyDescent="0.25">
      <c r="A12" t="s">
        <v>13</v>
      </c>
      <c r="B12" s="1">
        <v>19067.12</v>
      </c>
      <c r="C12" t="s">
        <v>16</v>
      </c>
    </row>
    <row r="13" spans="1:3" x14ac:dyDescent="0.25">
      <c r="A13" t="s">
        <v>15</v>
      </c>
      <c r="B13" s="1">
        <v>173.46</v>
      </c>
      <c r="C13" t="s">
        <v>27</v>
      </c>
    </row>
    <row r="14" spans="1:3" x14ac:dyDescent="0.25">
      <c r="A14" t="s">
        <v>19</v>
      </c>
      <c r="B14" s="1">
        <v>6132.94</v>
      </c>
      <c r="C14" t="s">
        <v>18</v>
      </c>
    </row>
    <row r="15" spans="1:3" x14ac:dyDescent="0.25">
      <c r="A15" t="s">
        <v>21</v>
      </c>
      <c r="B15" s="1">
        <v>11522.19</v>
      </c>
      <c r="C15" t="s">
        <v>20</v>
      </c>
    </row>
    <row r="16" spans="1:3" x14ac:dyDescent="0.25">
      <c r="B16" s="1">
        <v>202.6</v>
      </c>
      <c r="C16" t="s">
        <v>30</v>
      </c>
    </row>
    <row r="17" spans="1:3" x14ac:dyDescent="0.25">
      <c r="A17" t="s">
        <v>23</v>
      </c>
      <c r="B17" s="1">
        <v>1126.56</v>
      </c>
      <c r="C17" t="s">
        <v>22</v>
      </c>
    </row>
    <row r="18" spans="1:3" x14ac:dyDescent="0.25">
      <c r="A18" t="s">
        <v>31</v>
      </c>
      <c r="B18" s="1">
        <v>3981.67</v>
      </c>
      <c r="C18" t="s">
        <v>38</v>
      </c>
    </row>
    <row r="19" spans="1:3" x14ac:dyDescent="0.25">
      <c r="B19" s="1"/>
    </row>
    <row r="20" spans="1:3" x14ac:dyDescent="0.25">
      <c r="B20" s="1">
        <f>SUM(B7:B18)</f>
        <v>1500342.2300000002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3B65-58A1-47BA-B9A4-23591D9171FC}">
  <dimension ref="A2:C19"/>
  <sheetViews>
    <sheetView workbookViewId="0">
      <selection activeCell="E26" sqref="E26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48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1123212.58</v>
      </c>
      <c r="C7" t="s">
        <v>5</v>
      </c>
    </row>
    <row r="8" spans="1:3" x14ac:dyDescent="0.25">
      <c r="A8" t="s">
        <v>6</v>
      </c>
      <c r="B8" s="1">
        <v>3417.75</v>
      </c>
      <c r="C8" t="s">
        <v>7</v>
      </c>
    </row>
    <row r="9" spans="1:3" x14ac:dyDescent="0.25">
      <c r="A9" t="s">
        <v>8</v>
      </c>
      <c r="B9" s="1">
        <v>3812.3</v>
      </c>
      <c r="C9" t="s">
        <v>11</v>
      </c>
    </row>
    <row r="10" spans="1:3" x14ac:dyDescent="0.25">
      <c r="A10" t="s">
        <v>10</v>
      </c>
      <c r="B10" s="1">
        <v>176997.63</v>
      </c>
      <c r="C10" t="s">
        <v>14</v>
      </c>
    </row>
    <row r="11" spans="1:3" x14ac:dyDescent="0.25">
      <c r="A11" t="s">
        <v>12</v>
      </c>
      <c r="B11" s="1">
        <f>5853.75+859.13</f>
        <v>6712.88</v>
      </c>
      <c r="C11" t="s">
        <v>25</v>
      </c>
    </row>
    <row r="12" spans="1:3" x14ac:dyDescent="0.25">
      <c r="A12" t="s">
        <v>13</v>
      </c>
      <c r="B12" s="1">
        <v>18590.560000000001</v>
      </c>
      <c r="C12" t="s">
        <v>16</v>
      </c>
    </row>
    <row r="13" spans="1:3" x14ac:dyDescent="0.25">
      <c r="A13" t="s">
        <v>15</v>
      </c>
      <c r="B13" s="1">
        <v>102.04</v>
      </c>
      <c r="C13" t="s">
        <v>27</v>
      </c>
    </row>
    <row r="14" spans="1:3" x14ac:dyDescent="0.25">
      <c r="A14" t="s">
        <v>17</v>
      </c>
      <c r="B14" s="1">
        <v>5307.59</v>
      </c>
      <c r="C14" t="s">
        <v>18</v>
      </c>
    </row>
    <row r="15" spans="1:3" x14ac:dyDescent="0.25">
      <c r="A15" t="s">
        <v>19</v>
      </c>
      <c r="B15" s="1">
        <v>286.85000000000002</v>
      </c>
      <c r="C15" t="s">
        <v>29</v>
      </c>
    </row>
    <row r="16" spans="1:3" x14ac:dyDescent="0.25">
      <c r="A16" t="s">
        <v>21</v>
      </c>
      <c r="B16" s="1">
        <f>10829.63+3041.17</f>
        <v>13870.8</v>
      </c>
      <c r="C16" t="s">
        <v>20</v>
      </c>
    </row>
    <row r="17" spans="1:3" x14ac:dyDescent="0.25">
      <c r="A17" t="s">
        <v>23</v>
      </c>
      <c r="B17" s="1">
        <v>1126.56</v>
      </c>
      <c r="C17" t="s">
        <v>22</v>
      </c>
    </row>
    <row r="18" spans="1:3" x14ac:dyDescent="0.25">
      <c r="B18" s="1"/>
    </row>
    <row r="19" spans="1:3" x14ac:dyDescent="0.25">
      <c r="B19" s="1">
        <f>SUM(B7:B17)</f>
        <v>1353437.5400000005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1D00-641F-4A95-8D3E-34B69E59B658}">
  <dimension ref="A2:C17"/>
  <sheetViews>
    <sheetView workbookViewId="0">
      <selection activeCell="N37" sqref="N37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49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1128751.76</v>
      </c>
      <c r="C7" t="s">
        <v>5</v>
      </c>
    </row>
    <row r="8" spans="1:3" x14ac:dyDescent="0.25">
      <c r="A8" t="s">
        <v>6</v>
      </c>
      <c r="B8" s="1">
        <v>5229.4399999999996</v>
      </c>
      <c r="C8" t="s">
        <v>7</v>
      </c>
    </row>
    <row r="9" spans="1:3" x14ac:dyDescent="0.25">
      <c r="A9" t="s">
        <v>8</v>
      </c>
      <c r="B9" s="1">
        <v>7992.25</v>
      </c>
      <c r="C9" t="s">
        <v>11</v>
      </c>
    </row>
    <row r="10" spans="1:3" x14ac:dyDescent="0.25">
      <c r="A10" t="s">
        <v>10</v>
      </c>
      <c r="B10" s="1">
        <v>176533.56</v>
      </c>
      <c r="C10" t="s">
        <v>14</v>
      </c>
    </row>
    <row r="11" spans="1:3" x14ac:dyDescent="0.25">
      <c r="A11" t="s">
        <v>12</v>
      </c>
      <c r="B11" s="1">
        <v>3553.32</v>
      </c>
      <c r="C11" t="s">
        <v>25</v>
      </c>
    </row>
    <row r="12" spans="1:3" x14ac:dyDescent="0.25">
      <c r="A12" t="s">
        <v>13</v>
      </c>
      <c r="B12" s="1">
        <v>18075.599999999999</v>
      </c>
      <c r="C12" t="s">
        <v>16</v>
      </c>
    </row>
    <row r="13" spans="1:3" x14ac:dyDescent="0.25">
      <c r="A13" t="s">
        <v>15</v>
      </c>
      <c r="B13" s="1">
        <v>6961.58</v>
      </c>
      <c r="C13" t="s">
        <v>18</v>
      </c>
    </row>
    <row r="14" spans="1:3" x14ac:dyDescent="0.25">
      <c r="A14" t="s">
        <v>17</v>
      </c>
      <c r="B14" s="1">
        <v>7074.71</v>
      </c>
      <c r="C14" t="s">
        <v>20</v>
      </c>
    </row>
    <row r="15" spans="1:3" x14ac:dyDescent="0.25">
      <c r="A15" t="s">
        <v>19</v>
      </c>
      <c r="B15" s="1">
        <v>1126.56</v>
      </c>
      <c r="C15" t="s">
        <v>22</v>
      </c>
    </row>
    <row r="16" spans="1:3" x14ac:dyDescent="0.25">
      <c r="B16" s="1"/>
    </row>
    <row r="17" spans="2:2" x14ac:dyDescent="0.25">
      <c r="B17" s="1">
        <f>SUM(B7:B15)</f>
        <v>1355298.7800000003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3892-04EB-49F6-8694-FF15E8326ABF}">
  <dimension ref="A2:C19"/>
  <sheetViews>
    <sheetView workbookViewId="0">
      <selection activeCell="A11" sqref="A11:A17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50</v>
      </c>
    </row>
    <row r="4" spans="1:3" x14ac:dyDescent="0.25">
      <c r="A4" t="s">
        <v>24</v>
      </c>
    </row>
    <row r="6" spans="1:3" x14ac:dyDescent="0.25">
      <c r="A6" t="s">
        <v>1</v>
      </c>
      <c r="B6" t="s">
        <v>2</v>
      </c>
      <c r="C6" t="s">
        <v>3</v>
      </c>
    </row>
    <row r="7" spans="1:3" x14ac:dyDescent="0.25">
      <c r="A7" t="s">
        <v>4</v>
      </c>
      <c r="B7" s="1">
        <v>1123225.3799999999</v>
      </c>
      <c r="C7" t="s">
        <v>5</v>
      </c>
    </row>
    <row r="8" spans="1:3" x14ac:dyDescent="0.25">
      <c r="A8" t="s">
        <v>6</v>
      </c>
      <c r="B8" s="1">
        <v>647.24</v>
      </c>
      <c r="C8" t="s">
        <v>7</v>
      </c>
    </row>
    <row r="9" spans="1:3" x14ac:dyDescent="0.25">
      <c r="A9" t="s">
        <v>8</v>
      </c>
      <c r="B9" s="1">
        <v>6146.96</v>
      </c>
      <c r="C9" t="s">
        <v>11</v>
      </c>
    </row>
    <row r="10" spans="1:3" x14ac:dyDescent="0.25">
      <c r="A10" t="s">
        <v>10</v>
      </c>
      <c r="B10" s="1">
        <v>175926.22</v>
      </c>
      <c r="C10" t="s">
        <v>14</v>
      </c>
    </row>
    <row r="11" spans="1:3" x14ac:dyDescent="0.25">
      <c r="A11" t="s">
        <v>12</v>
      </c>
      <c r="B11" s="1">
        <f>12086.54+1224.92</f>
        <v>13311.460000000001</v>
      </c>
      <c r="C11" t="s">
        <v>25</v>
      </c>
    </row>
    <row r="12" spans="1:3" x14ac:dyDescent="0.25">
      <c r="A12" t="s">
        <v>13</v>
      </c>
      <c r="B12" s="1">
        <v>15727.56</v>
      </c>
      <c r="C12" t="s">
        <v>16</v>
      </c>
    </row>
    <row r="13" spans="1:3" x14ac:dyDescent="0.25">
      <c r="A13" t="s">
        <v>15</v>
      </c>
      <c r="B13" s="1">
        <v>22.9</v>
      </c>
      <c r="C13" t="s">
        <v>27</v>
      </c>
    </row>
    <row r="14" spans="1:3" x14ac:dyDescent="0.25">
      <c r="A14" t="s">
        <v>17</v>
      </c>
      <c r="B14" s="1">
        <v>6516.11</v>
      </c>
      <c r="C14" t="s">
        <v>18</v>
      </c>
    </row>
    <row r="15" spans="1:3" x14ac:dyDescent="0.25">
      <c r="A15" t="s">
        <v>19</v>
      </c>
      <c r="B15" s="1">
        <v>347.04</v>
      </c>
      <c r="C15" t="s">
        <v>29</v>
      </c>
    </row>
    <row r="16" spans="1:3" x14ac:dyDescent="0.25">
      <c r="A16" t="s">
        <v>21</v>
      </c>
      <c r="B16" s="1">
        <f>3279.8+3483.75</f>
        <v>6763.55</v>
      </c>
      <c r="C16" t="s">
        <v>20</v>
      </c>
    </row>
    <row r="17" spans="1:3" x14ac:dyDescent="0.25">
      <c r="A17" t="s">
        <v>23</v>
      </c>
      <c r="B17" s="1">
        <v>1126.56</v>
      </c>
      <c r="C17" t="s">
        <v>22</v>
      </c>
    </row>
    <row r="18" spans="1:3" x14ac:dyDescent="0.25">
      <c r="B18" s="1"/>
    </row>
    <row r="19" spans="1:3" x14ac:dyDescent="0.25">
      <c r="B19" s="1">
        <f>SUM(B7:B17)</f>
        <v>1349760.98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0E51804BDE4E47A29142286AB78702" ma:contentTypeVersion="9" ma:contentTypeDescription="Create a new document." ma:contentTypeScope="" ma:versionID="67ae6aaf7dc224b51e7504a61bc4a4ec">
  <xsd:schema xmlns:xsd="http://www.w3.org/2001/XMLSchema" xmlns:xs="http://www.w3.org/2001/XMLSchema" xmlns:p="http://schemas.microsoft.com/office/2006/metadata/properties" xmlns:ns3="9e86ab97-1faf-4a63-97e8-9621167cadc5" xmlns:ns4="2012e795-14ad-49eb-903d-ef6c58ae606f" targetNamespace="http://schemas.microsoft.com/office/2006/metadata/properties" ma:root="true" ma:fieldsID="c4ead9bdb8ed7219509efe6fbaac3eb0" ns3:_="" ns4:_="">
    <xsd:import namespace="9e86ab97-1faf-4a63-97e8-9621167cadc5"/>
    <xsd:import namespace="2012e795-14ad-49eb-903d-ef6c58ae6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6ab97-1faf-4a63-97e8-9621167ca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2e795-14ad-49eb-903d-ef6c58ae6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86ab97-1faf-4a63-97e8-9621167cad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A19AD-61CA-473D-9A4F-2BBC52F29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6ab97-1faf-4a63-97e8-9621167cadc5"/>
    <ds:schemaRef ds:uri="2012e795-14ad-49eb-903d-ef6c58ae6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3080D-91B6-4CCC-8CB7-FDD3A516F051}">
  <ds:schemaRefs>
    <ds:schemaRef ds:uri="http://schemas.microsoft.com/office/2006/metadata/properties"/>
    <ds:schemaRef ds:uri="http://purl.org/dc/elements/1.1/"/>
    <ds:schemaRef ds:uri="2012e795-14ad-49eb-903d-ef6c58ae606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9e86ab97-1faf-4a63-97e8-9621167cadc5"/>
  </ds:schemaRefs>
</ds:datastoreItem>
</file>

<file path=customXml/itemProps3.xml><?xml version="1.0" encoding="utf-8"?>
<ds:datastoreItem xmlns:ds="http://schemas.openxmlformats.org/officeDocument/2006/customXml" ds:itemID="{992059C0-1426-4BF7-A49A-EF728FEFE9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 2024.</vt:lpstr>
      <vt:lpstr>veljača 2024.</vt:lpstr>
      <vt:lpstr>ožujak 2024.</vt:lpstr>
      <vt:lpstr>travanj 2024.</vt:lpstr>
      <vt:lpstr>svibanj 2024.</vt:lpstr>
      <vt:lpstr>lipanj 2024.</vt:lpstr>
      <vt:lpstr>srpanj 2024.</vt:lpstr>
      <vt:lpstr>kolovoz 2024.</vt:lpstr>
      <vt:lpstr>rujan 2024.</vt:lpstr>
      <vt:lpstr>listopad 2024.</vt:lpstr>
      <vt:lpstr>studeni 2024.</vt:lpstr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Krajačić</dc:creator>
  <cp:lastModifiedBy>Nenad Krajačić</cp:lastModifiedBy>
  <dcterms:created xsi:type="dcterms:W3CDTF">2024-02-20T10:38:36Z</dcterms:created>
  <dcterms:modified xsi:type="dcterms:W3CDTF">2025-02-05T07:09:27Z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0x010100960E51804BDE4E47A29142286AB78702</vt:lpwstr>
  </property>
</Properties>
</file>